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250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<sst xmlns="http://schemas.openxmlformats.org/spreadsheetml/2006/main" count="371" uniqueCount="283">
  <si>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</si>
  <si>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</si>
  <si>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</si>
  <si>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</si>
  <si>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</si>
  <si>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</si>
  <si>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</si>
  <si>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</si>
  <si>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</si>
  <si>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</si>
  <si>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</si>
  <si>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</si>
  <si>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</si>
  <si>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</si>
  <si>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</si>
  <si>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</si>
  <si>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</si>
  <si>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</si>
  <si>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</si>
  <si>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</si>
  <si>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</si>
  <si>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</si>
  <si>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</si>
  <si>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</si>
  <si>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</si>
  <si>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</si>
  <si>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</si>
  <si>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</si>
  <si>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</si>
  <si>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</si>
  <si>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</si>
  <si>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</si>
  <si>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</si>
  <si>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</si>
  <si>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</si>
  <si>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</si>
  <si>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</si>
  <si>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</si>
  <si>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</si>
  <si>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</si>
  <si>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</si>
  <si>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</si>
  <si>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</si>
  <si>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</si>
  <si>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</si>
  <si>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</si>
  <si>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</si>
  <si>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</si>
  <si>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</si>
  <si>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</si>
  <si>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</si>
  <si>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</si>
  <si>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</si>
  <si>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</si>
  <si>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</si>
  <si>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</si>
  <si>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</si>
  <si>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</si>
  <si>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</si>
  <si>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</si>
  <si>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</si>
  <si>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</si>
  <si>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</si>
  <si>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</si>
  <si>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</si>
  <si>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</si>
  <si>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</si>
  <si>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</si>
  <si>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</si>
  <si>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</si>
  <si>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</si>
  <si>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</si>
  <si>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</si>
  <si>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</si>
  <si>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</si>
  <si>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</si>
  <si>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</si>
  <si>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</si>
  <si>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</si>
  <si>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</si>
  <si>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</si>
  <si>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</si>
  <si>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</si>
  <si>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</si>
  <si>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</si>
  <si>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</si>
  <si>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</si>
  <si>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</si>
  <si>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</si>
  <si>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</si>
  <si>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</si>
  <si>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</si>
  <si>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</si>
  <si>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</si>
  <si>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</si>
  <si>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</si>
  <si>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</si>
  <si>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</si>
  <si>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</si>
  <si>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</si>
  <si>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</si>
  <si>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</si>
  <si>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</si>
  <si>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</si>
  <si>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</si>
  <si>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</si>
  <si>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</si>
  <si>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</si>
  <si>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</si>
  <si>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</si>
  <si>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</si>
  <si>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</si>
  <si>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</si>
  <si>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</si>
  <si>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</si>
  <si>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</si>
  <si>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</si>
  <si>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</si>
  <si>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</si>
  <si>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</si>
  <si>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</si>
  <si>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</si>
  <si>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</si>
  <si>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</si>
  <si>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</si>
  <si>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</si>
  <si>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</si>
  <si>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</si>
  <si>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</si>
  <si>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</si>
  <si>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</si>
  <si>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</si>
  <si>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</si>
  <si>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</si>
  <si>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</si>
  <si>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</si>
  <si>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</si>
  <si>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</si>
  <si>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</si>
  <si>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</si>
  <si>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</si>
  <si>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</si>
  <si>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</si>
  <si>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</si>
  <si>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</si>
  <si>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</si>
  <si>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</si>
  <si>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</si>
  <si>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</si>
  <si>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</si>
  <si>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</si>
  <si>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</si>
  <si>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</si>
  <si>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</si>
  <si>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</si>
  <si>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</si>
  <si>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</si>
  <si>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</si>
  <si>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</si>
  <si>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</si>
  <si>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</si>
  <si>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</si>
  <si>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</si>
  <si>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</si>
  <si>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</si>
  <si>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</si>
  <si>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</si>
  <si>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</si>
  <si>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</si>
  <si>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</si>
  <si>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</si>
  <si>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</si>
  <si>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</si>
  <si>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</si>
  <si>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</si>
  <si>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</si>
  <si>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</si>
  <si>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</si>
  <si>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</si>
  <si>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</si>
  <si>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</si>
  <si>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</si>
  <si>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</si>
  <si>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</si>
  <si>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</si>
  <si>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</si>
  <si>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</si>
  <si>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</si>
  <si>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</si>
  <si>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</si>
  <si>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</si>
  <si>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</si>
  <si>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</si>
  <si>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</si>
  <si>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</si>
  <si>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</si>
  <si>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</si>
  <si>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</si>
  <si>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</si>
  <si>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</si>
  <si>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</si>
  <si>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</si>
  <si>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</si>
  <si>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</si>
  <si>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</si>
  <si>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</si>
  <si>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</si>
  <si>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</si>
  <si>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</si>
  <si>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</si>
  <si>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</si>
  <si>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</si>
  <si>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</si>
  <si>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</si>
  <si>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</si>
  <si>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</si>
  <si>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</si>
  <si>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</si>
  <si>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</si>
  <si>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</si>
  <si>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</si>
  <si>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</si>
  <si>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</si>
  <si>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</si>
  <si>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</si>
  <si>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</si>
  <si>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</si>
  <si>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</si>
  <si>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</si>
  <si>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</si>
  <si>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</si>
  <si>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</si>
  <si>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</si>
  <si>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</si>
  <si>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</si>
  <si>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</si>
  <si>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</si>
  <si>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</si>
  <si>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</si>
  <si>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</si>
  <si>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</si>
  <si>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</si>
  <si>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</si>
  <si>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</si>
  <si>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</si>
  <si>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</si>
  <si>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</si>
  <si>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</si>
  <si>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</si>
  <si>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</si>
  <si>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</si>
  <si>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</si>
  <si>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</si>
  <si>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</si>
  <si>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</si>
  <si>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</si>
  <si>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</si>
  <si>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</si>
  <si>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</si>
  <si>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</si>
  <si>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</si>
  <si>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</si>
  <si>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</si>
  <si>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</si>
  <si>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</si>
  <si>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</si>
  <si>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</si>
  <si>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</si>
  <si>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А.В.Захарин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</si>
  <si>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</si>
  <si>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</si>
  <si>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</si>
  <si>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</si>
  <si>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</si>
  <si>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</si>
  <si>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</si>
  <si>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</si>
  <si>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</si>
  <si>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</si>
  <si>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</si>
  <si>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Директор МОБУ СОШ № 16</t>
  </si>
  <si>
    <t>И.В.Симонова</t>
  </si>
  <si>
    <t>"29"июня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</si>
</sst>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16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5" t="s">
        <v>120</v>
      </c>
      <c r="C1" s="155"/>
      <c r="D1" s="155"/>
      <c r="E1" s="155" t="s">
        <v>124</v>
      </c>
      <c r="F1" s="155"/>
      <c r="G1" s="155"/>
      <c r="H1" s="155" t="s">
        <v>125</v>
      </c>
      <c r="I1" s="155"/>
      <c r="J1" s="155"/>
      <c r="K1" s="155" t="s">
        <v>121</v>
      </c>
      <c r="L1" s="155"/>
      <c r="M1" s="155"/>
      <c r="N1" s="155" t="s">
        <v>122</v>
      </c>
      <c r="O1" s="155"/>
      <c r="P1" s="155"/>
      <c r="Q1" s="155" t="s">
        <v>123</v>
      </c>
      <c r="R1" s="155"/>
      <c r="S1" s="155"/>
      <c r="T1" s="155" t="s">
        <v>126</v>
      </c>
      <c r="U1" s="155"/>
      <c r="V1" s="155"/>
    </row>
    <row r="2" spans="1:22" ht="15">
      <c r="A2" s="9"/>
      <c r="B2" s="154" t="s">
        <v>110</v>
      </c>
      <c r="C2" s="154"/>
      <c r="D2" s="154"/>
      <c r="E2" s="154" t="s">
        <v>111</v>
      </c>
      <c r="F2" s="154"/>
      <c r="G2" s="154"/>
      <c r="H2" s="154" t="s">
        <v>112</v>
      </c>
      <c r="I2" s="154"/>
      <c r="J2" s="154"/>
      <c r="K2" s="154" t="s">
        <v>113</v>
      </c>
      <c r="L2" s="154"/>
      <c r="M2" s="154"/>
      <c r="N2" s="154" t="s">
        <v>114</v>
      </c>
      <c r="O2" s="154"/>
      <c r="P2" s="154"/>
      <c r="Q2" s="154" t="s">
        <v>115</v>
      </c>
      <c r="R2" s="154"/>
      <c r="S2" s="154"/>
      <c r="T2" s="154" t="s">
        <v>116</v>
      </c>
      <c r="U2" s="154"/>
      <c r="V2" s="154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K1:M1"/>
    <mergeCell ref="N1:P1"/>
    <mergeCell ref="Q1:S1"/>
    <mergeCell ref="T1:V1"/>
    <mergeCell ref="T2:V2"/>
    <mergeCell ref="B1:D1"/>
    <mergeCell ref="B2:D2"/>
    <mergeCell ref="E2:G2"/>
    <mergeCell ref="H2:J2"/>
    <mergeCell ref="K2:M2"/>
    <mergeCell ref="N2:P2"/>
    <mergeCell ref="Q2:S2"/>
    <mergeCell ref="E1:G1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83">
      <selection activeCell="J84" sqref="J84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227" t="s">
        <v>136</v>
      </c>
      <c r="H1" s="227"/>
      <c r="I1" s="227"/>
      <c r="J1" s="227"/>
      <c r="K1" s="227"/>
      <c r="L1" s="227"/>
      <c r="M1" s="227"/>
    </row>
    <row r="2" spans="6:13" ht="14.25">
      <c r="F2" s="62"/>
      <c r="G2" s="158" t="s">
        <v>271</v>
      </c>
      <c r="H2" s="158"/>
      <c r="I2" s="158"/>
      <c r="J2" s="158"/>
      <c r="K2" s="158"/>
      <c r="L2" s="158"/>
      <c r="M2" s="158"/>
    </row>
    <row r="3" spans="6:13" ht="12">
      <c r="F3" s="64"/>
      <c r="G3" s="225" t="s">
        <v>221</v>
      </c>
      <c r="H3" s="225"/>
      <c r="I3" s="225"/>
      <c r="J3" s="225"/>
      <c r="K3" s="225"/>
      <c r="L3" s="225"/>
      <c r="M3" s="225"/>
    </row>
    <row r="4" spans="6:13" ht="14.25" customHeight="1">
      <c r="F4" s="62"/>
      <c r="G4" s="63"/>
      <c r="H4" s="63"/>
      <c r="I4" s="63"/>
      <c r="J4" s="63"/>
      <c r="K4" s="165" t="s">
        <v>268</v>
      </c>
      <c r="L4" s="165"/>
      <c r="M4" s="65"/>
    </row>
    <row r="5" spans="6:13" ht="12">
      <c r="F5" s="66"/>
      <c r="G5" s="226" t="s">
        <v>137</v>
      </c>
      <c r="H5" s="226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187" t="s">
        <v>282</v>
      </c>
      <c r="K6" s="187"/>
      <c r="L6" s="187"/>
      <c r="M6" s="187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159" t="s">
        <v>139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s="55" customFormat="1" ht="18.75">
      <c r="A11" s="160" t="s">
        <v>260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6" s="55" customFormat="1" ht="18.75">
      <c r="A12" s="188"/>
      <c r="B12" s="188"/>
      <c r="C12" s="188"/>
      <c r="D12" s="188"/>
      <c r="E12" s="188"/>
      <c r="F12" s="188"/>
    </row>
    <row r="13" spans="3:13" s="55" customFormat="1" ht="15.75" customHeight="1">
      <c r="C13" s="56"/>
      <c r="J13" s="57" t="s">
        <v>141</v>
      </c>
      <c r="L13" s="166" t="s">
        <v>140</v>
      </c>
      <c r="M13" s="166"/>
    </row>
    <row r="14" spans="1:13" s="55" customFormat="1" ht="32.25" customHeight="1">
      <c r="A14" s="184" t="s">
        <v>232</v>
      </c>
      <c r="B14" s="184"/>
      <c r="C14" s="184"/>
      <c r="D14" s="185" t="s">
        <v>270</v>
      </c>
      <c r="E14" s="185"/>
      <c r="F14" s="185"/>
      <c r="G14" s="185"/>
      <c r="H14" s="185"/>
      <c r="I14" s="185"/>
      <c r="J14" s="55" t="s">
        <v>142</v>
      </c>
      <c r="L14" s="168">
        <v>43280</v>
      </c>
      <c r="M14" s="169"/>
    </row>
    <row r="15" spans="1:13" s="55" customFormat="1" ht="22.5" customHeight="1">
      <c r="A15" s="184" t="s">
        <v>233</v>
      </c>
      <c r="B15" s="184"/>
      <c r="C15" s="184"/>
      <c r="D15" s="185"/>
      <c r="E15" s="185"/>
      <c r="F15" s="185"/>
      <c r="G15" s="185"/>
      <c r="H15" s="185"/>
      <c r="I15" s="185"/>
      <c r="L15" s="166"/>
      <c r="M15" s="166"/>
    </row>
    <row r="16" spans="1:13" s="55" customFormat="1" ht="18.75">
      <c r="A16" s="89"/>
      <c r="B16" s="90"/>
      <c r="C16" s="90"/>
      <c r="D16" s="90"/>
      <c r="J16" s="57" t="s">
        <v>222</v>
      </c>
      <c r="L16" s="166">
        <v>53417272</v>
      </c>
      <c r="M16" s="166"/>
    </row>
    <row r="17" spans="1:13" s="55" customFormat="1" ht="18.75">
      <c r="A17" s="186" t="s">
        <v>223</v>
      </c>
      <c r="B17" s="186"/>
      <c r="C17" s="186"/>
      <c r="D17" s="80" t="s">
        <v>272</v>
      </c>
      <c r="E17" s="134"/>
      <c r="F17" s="135"/>
      <c r="L17" s="166"/>
      <c r="M17" s="166"/>
    </row>
    <row r="18" spans="1:13" s="55" customFormat="1" ht="15" customHeight="1">
      <c r="A18" s="186" t="s">
        <v>224</v>
      </c>
      <c r="B18" s="186"/>
      <c r="C18" s="186"/>
      <c r="D18" s="90" t="s">
        <v>225</v>
      </c>
      <c r="L18" s="166"/>
      <c r="M18" s="166"/>
    </row>
    <row r="19" spans="3:13" s="55" customFormat="1" ht="11.25" customHeight="1">
      <c r="C19" s="56"/>
      <c r="L19" s="166"/>
      <c r="M19" s="166"/>
    </row>
    <row r="20" spans="1:13" s="55" customFormat="1" ht="18.75">
      <c r="A20" s="190" t="s">
        <v>234</v>
      </c>
      <c r="B20" s="190"/>
      <c r="C20" s="190"/>
      <c r="D20" s="205" t="s">
        <v>227</v>
      </c>
      <c r="E20" s="205"/>
      <c r="F20" s="205"/>
      <c r="G20" s="205"/>
      <c r="H20" s="205"/>
      <c r="I20" s="205"/>
      <c r="L20" s="166"/>
      <c r="M20" s="166"/>
    </row>
    <row r="21" spans="1:13" s="55" customFormat="1" ht="18.75">
      <c r="A21" s="190" t="s">
        <v>235</v>
      </c>
      <c r="B21" s="190"/>
      <c r="C21" s="190"/>
      <c r="D21" s="205"/>
      <c r="E21" s="205"/>
      <c r="F21" s="205"/>
      <c r="G21" s="205"/>
      <c r="H21" s="205"/>
      <c r="I21" s="205"/>
      <c r="J21" s="57" t="s">
        <v>226</v>
      </c>
      <c r="L21" s="202">
        <v>383</v>
      </c>
      <c r="M21" s="202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180" t="s">
        <v>236</v>
      </c>
      <c r="B23" s="180"/>
      <c r="C23" s="180"/>
      <c r="D23" s="182" t="s">
        <v>273</v>
      </c>
      <c r="E23" s="182"/>
      <c r="F23" s="182"/>
      <c r="G23" s="182"/>
      <c r="H23" s="182"/>
      <c r="I23" s="182"/>
      <c r="J23" s="54"/>
      <c r="K23" s="54"/>
      <c r="L23" s="54"/>
      <c r="M23" s="54"/>
      <c r="N23" s="54"/>
    </row>
    <row r="24" spans="1:9" s="53" customFormat="1" ht="15">
      <c r="A24" s="181" t="s">
        <v>237</v>
      </c>
      <c r="B24" s="181"/>
      <c r="C24" s="181"/>
      <c r="D24" s="182"/>
      <c r="E24" s="182"/>
      <c r="F24" s="182"/>
      <c r="G24" s="182"/>
      <c r="H24" s="182"/>
      <c r="I24" s="182"/>
    </row>
    <row r="25" spans="1:9" s="53" customFormat="1" ht="16.5" customHeight="1">
      <c r="A25" s="91" t="s">
        <v>238</v>
      </c>
      <c r="B25" s="92"/>
      <c r="C25" s="92"/>
      <c r="D25" s="182"/>
      <c r="E25" s="182"/>
      <c r="F25" s="182"/>
      <c r="G25" s="182"/>
      <c r="H25" s="182"/>
      <c r="I25" s="182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81" t="s">
        <v>245</v>
      </c>
      <c r="B27" s="181"/>
      <c r="C27" s="181"/>
      <c r="D27" s="192" t="s">
        <v>274</v>
      </c>
      <c r="E27" s="192"/>
      <c r="F27" s="192"/>
      <c r="G27" s="192"/>
      <c r="H27" s="192"/>
      <c r="I27" s="192"/>
    </row>
    <row r="28" spans="1:9" s="55" customFormat="1" ht="18" customHeight="1">
      <c r="A28" s="212" t="s">
        <v>246</v>
      </c>
      <c r="B28" s="212"/>
      <c r="C28" s="212"/>
      <c r="D28" s="192"/>
      <c r="E28" s="192"/>
      <c r="F28" s="192"/>
      <c r="G28" s="192"/>
      <c r="H28" s="192"/>
      <c r="I28" s="192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206" t="s">
        <v>228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189" t="s">
        <v>275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277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189"/>
      <c r="B39" s="189"/>
      <c r="C39" s="189"/>
      <c r="D39" s="189"/>
      <c r="E39" s="189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3" t="s">
        <v>278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4" t="s">
        <v>279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91" t="s">
        <v>253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6:10" ht="18.75" customHeight="1">
      <c r="F51" s="130" t="s">
        <v>269</v>
      </c>
      <c r="H51" s="167"/>
      <c r="I51" s="167"/>
      <c r="J51" s="167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183" t="s">
        <v>143</v>
      </c>
      <c r="C55" s="183"/>
      <c r="D55" s="183"/>
      <c r="E55" s="183"/>
      <c r="F55" s="123" t="s">
        <v>252</v>
      </c>
    </row>
    <row r="56" spans="1:6" ht="17.25" customHeight="1">
      <c r="A56" s="74">
        <v>1</v>
      </c>
      <c r="B56" s="164">
        <v>2</v>
      </c>
      <c r="C56" s="164"/>
      <c r="D56" s="164"/>
      <c r="E56" s="164"/>
      <c r="F56" s="74">
        <v>3</v>
      </c>
    </row>
    <row r="57" spans="1:7" ht="21" customHeight="1">
      <c r="A57" s="75">
        <v>1</v>
      </c>
      <c r="B57" s="163" t="s">
        <v>218</v>
      </c>
      <c r="C57" s="163"/>
      <c r="D57" s="163"/>
      <c r="E57" s="163"/>
      <c r="F57" s="125">
        <v>31001113.62</v>
      </c>
      <c r="G57" s="133"/>
    </row>
    <row r="58" spans="1:7" ht="20.25" customHeight="1">
      <c r="A58" s="75" t="s">
        <v>205</v>
      </c>
      <c r="B58" s="163" t="s">
        <v>144</v>
      </c>
      <c r="C58" s="163"/>
      <c r="D58" s="163"/>
      <c r="E58" s="163"/>
      <c r="F58" s="125">
        <v>21278186.27</v>
      </c>
      <c r="G58" s="133"/>
    </row>
    <row r="59" spans="1:6" ht="20.25" customHeight="1">
      <c r="A59" s="75"/>
      <c r="B59" s="163" t="s">
        <v>145</v>
      </c>
      <c r="C59" s="163"/>
      <c r="D59" s="163"/>
      <c r="E59" s="163"/>
      <c r="F59" s="125">
        <v>9172533.2</v>
      </c>
    </row>
    <row r="60" spans="1:6" ht="20.25" customHeight="1">
      <c r="A60" s="75" t="s">
        <v>206</v>
      </c>
      <c r="B60" s="163" t="s">
        <v>146</v>
      </c>
      <c r="C60" s="163"/>
      <c r="D60" s="163"/>
      <c r="E60" s="163"/>
      <c r="F60" s="125">
        <v>4874244.74</v>
      </c>
    </row>
    <row r="61" spans="1:6" ht="20.25" customHeight="1">
      <c r="A61" s="75"/>
      <c r="B61" s="163" t="s">
        <v>145</v>
      </c>
      <c r="C61" s="163"/>
      <c r="D61" s="163"/>
      <c r="E61" s="163"/>
      <c r="F61" s="125">
        <v>385138.4</v>
      </c>
    </row>
    <row r="62" spans="1:6" ht="20.25" customHeight="1">
      <c r="A62" s="75" t="s">
        <v>207</v>
      </c>
      <c r="B62" s="163" t="s">
        <v>147</v>
      </c>
      <c r="C62" s="163"/>
      <c r="D62" s="163"/>
      <c r="E62" s="163"/>
      <c r="F62" s="125">
        <v>349209.1</v>
      </c>
    </row>
    <row r="63" spans="1:6" ht="20.25" customHeight="1">
      <c r="A63" s="75" t="s">
        <v>208</v>
      </c>
      <c r="B63" s="163" t="s">
        <v>148</v>
      </c>
      <c r="C63" s="163"/>
      <c r="D63" s="163"/>
      <c r="E63" s="163"/>
      <c r="F63" s="125">
        <v>331161.26</v>
      </c>
    </row>
    <row r="64" spans="1:6" ht="20.25" customHeight="1">
      <c r="A64" s="75" t="s">
        <v>209</v>
      </c>
      <c r="B64" s="163" t="s">
        <v>149</v>
      </c>
      <c r="C64" s="163"/>
      <c r="D64" s="163"/>
      <c r="E64" s="163"/>
      <c r="F64" s="125">
        <v>331161.26</v>
      </c>
    </row>
    <row r="65" spans="1:6" ht="17.25" customHeight="1">
      <c r="A65" s="75" t="s">
        <v>210</v>
      </c>
      <c r="B65" s="163" t="s">
        <v>219</v>
      </c>
      <c r="C65" s="163"/>
      <c r="D65" s="163"/>
      <c r="E65" s="163"/>
      <c r="F65" s="125"/>
    </row>
    <row r="66" spans="1:6" ht="17.25" customHeight="1">
      <c r="A66" s="75" t="s">
        <v>211</v>
      </c>
      <c r="B66" s="163" t="s">
        <v>150</v>
      </c>
      <c r="C66" s="163"/>
      <c r="D66" s="163"/>
      <c r="E66" s="163"/>
      <c r="F66" s="125"/>
    </row>
    <row r="67" spans="1:6" ht="17.25" customHeight="1">
      <c r="A67" s="75" t="s">
        <v>212</v>
      </c>
      <c r="B67" s="163" t="s">
        <v>151</v>
      </c>
      <c r="C67" s="163"/>
      <c r="D67" s="163"/>
      <c r="E67" s="163"/>
      <c r="F67" s="125"/>
    </row>
    <row r="68" spans="1:6" ht="17.25" customHeight="1">
      <c r="A68" s="75" t="s">
        <v>213</v>
      </c>
      <c r="B68" s="163" t="s">
        <v>152</v>
      </c>
      <c r="C68" s="163"/>
      <c r="D68" s="163"/>
      <c r="E68" s="163"/>
      <c r="F68" s="125">
        <v>18047.84</v>
      </c>
    </row>
    <row r="69" spans="1:6" ht="17.25" customHeight="1">
      <c r="A69" s="75" t="s">
        <v>214</v>
      </c>
      <c r="B69" s="163" t="s">
        <v>153</v>
      </c>
      <c r="C69" s="163"/>
      <c r="D69" s="163"/>
      <c r="E69" s="163"/>
      <c r="F69" s="125">
        <v>130945.15</v>
      </c>
    </row>
    <row r="70" spans="1:6" ht="17.25" customHeight="1">
      <c r="A70" s="75" t="s">
        <v>215</v>
      </c>
      <c r="B70" s="163" t="s">
        <v>154</v>
      </c>
      <c r="C70" s="163"/>
      <c r="D70" s="163"/>
      <c r="E70" s="163"/>
      <c r="F70" s="125"/>
    </row>
    <row r="71" spans="1:6" ht="17.25" customHeight="1">
      <c r="A71" s="75" t="s">
        <v>216</v>
      </c>
      <c r="B71" s="163" t="s">
        <v>155</v>
      </c>
      <c r="C71" s="163"/>
      <c r="D71" s="163"/>
      <c r="E71" s="163"/>
      <c r="F71" s="125">
        <v>130945.15</v>
      </c>
    </row>
    <row r="72" spans="1:6" ht="17.25" customHeight="1">
      <c r="A72" s="75" t="s">
        <v>217</v>
      </c>
      <c r="B72" s="163" t="s">
        <v>156</v>
      </c>
      <c r="C72" s="163"/>
      <c r="D72" s="163"/>
      <c r="E72" s="163"/>
      <c r="F72" s="125"/>
    </row>
    <row r="73" spans="1:6" ht="11.25">
      <c r="A73" s="76"/>
      <c r="B73" s="167"/>
      <c r="C73" s="167"/>
      <c r="D73" s="167"/>
      <c r="E73" s="167"/>
      <c r="F73" s="133"/>
    </row>
    <row r="74" ht="79.5" customHeight="1"/>
    <row r="75" ht="120.75" customHeight="1"/>
    <row r="76" spans="1:13" s="71" customFormat="1" ht="31.5" customHeight="1">
      <c r="A76" s="191" t="s">
        <v>261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="71" customFormat="1" ht="12.75">
      <c r="B77" s="70"/>
    </row>
    <row r="78" s="71" customFormat="1" ht="12" thickBot="1">
      <c r="A78" s="71" t="s">
        <v>157</v>
      </c>
    </row>
    <row r="79" spans="1:11" s="71" customFormat="1" ht="18.75" customHeight="1" thickBot="1">
      <c r="A79" s="170" t="s">
        <v>143</v>
      </c>
      <c r="B79" s="171"/>
      <c r="C79" s="177" t="s">
        <v>186</v>
      </c>
      <c r="D79" s="161" t="s">
        <v>198</v>
      </c>
      <c r="E79" s="194" t="s">
        <v>158</v>
      </c>
      <c r="F79" s="195"/>
      <c r="G79" s="195"/>
      <c r="H79" s="195"/>
      <c r="I79" s="195"/>
      <c r="J79" s="195"/>
      <c r="K79" s="196"/>
    </row>
    <row r="80" spans="1:11" s="71" customFormat="1" ht="15.75" customHeight="1" thickBot="1">
      <c r="A80" s="172"/>
      <c r="B80" s="173"/>
      <c r="C80" s="178"/>
      <c r="D80" s="193"/>
      <c r="E80" s="161" t="s">
        <v>159</v>
      </c>
      <c r="F80" s="197" t="s">
        <v>160</v>
      </c>
      <c r="G80" s="198"/>
      <c r="H80" s="198"/>
      <c r="I80" s="198"/>
      <c r="J80" s="198"/>
      <c r="K80" s="199"/>
    </row>
    <row r="81" spans="1:11" s="71" customFormat="1" ht="75" customHeight="1" thickBot="1">
      <c r="A81" s="172"/>
      <c r="B81" s="173"/>
      <c r="C81" s="178"/>
      <c r="D81" s="193"/>
      <c r="E81" s="193"/>
      <c r="F81" s="161" t="s">
        <v>161</v>
      </c>
      <c r="G81" s="161" t="s">
        <v>194</v>
      </c>
      <c r="H81" s="161" t="s">
        <v>195</v>
      </c>
      <c r="I81" s="161" t="s">
        <v>196</v>
      </c>
      <c r="J81" s="200" t="s">
        <v>197</v>
      </c>
      <c r="K81" s="201"/>
    </row>
    <row r="82" spans="1:11" s="71" customFormat="1" ht="25.5" customHeight="1" thickBot="1">
      <c r="A82" s="174"/>
      <c r="B82" s="175"/>
      <c r="C82" s="179"/>
      <c r="D82" s="162"/>
      <c r="E82" s="162"/>
      <c r="F82" s="162"/>
      <c r="G82" s="162"/>
      <c r="H82" s="162"/>
      <c r="I82" s="162"/>
      <c r="J82" s="116" t="s">
        <v>159</v>
      </c>
      <c r="K82" s="116" t="s">
        <v>162</v>
      </c>
    </row>
    <row r="83" spans="1:11" s="71" customFormat="1" ht="15.75" customHeight="1" thickBot="1">
      <c r="A83" s="211">
        <v>1</v>
      </c>
      <c r="B83" s="211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223" t="s">
        <v>220</v>
      </c>
      <c r="B84" s="223"/>
      <c r="C84" s="146">
        <v>100</v>
      </c>
      <c r="D84" s="147" t="s">
        <v>163</v>
      </c>
      <c r="E84" s="144">
        <f>SUM(F84:J84)</f>
        <v>16490984.65</v>
      </c>
      <c r="F84" s="144">
        <f aca="true" t="shared" si="0" ref="F84:K84">SUM(F85:F92)</f>
        <v>15535665</v>
      </c>
      <c r="G84" s="144">
        <f t="shared" si="0"/>
        <v>936163.5</v>
      </c>
      <c r="H84" s="144">
        <f t="shared" si="0"/>
        <v>0</v>
      </c>
      <c r="I84" s="144">
        <f t="shared" si="0"/>
        <v>0</v>
      </c>
      <c r="J84" s="144">
        <f t="shared" si="0"/>
        <v>19156.15</v>
      </c>
      <c r="K84" s="144">
        <f t="shared" si="0"/>
        <v>0</v>
      </c>
    </row>
    <row r="85" spans="1:11" s="71" customFormat="1" ht="18" customHeight="1" thickBot="1">
      <c r="A85" s="224" t="s">
        <v>164</v>
      </c>
      <c r="B85" s="224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76" t="s">
        <v>247</v>
      </c>
      <c r="B86" s="176"/>
      <c r="C86" s="138">
        <v>120</v>
      </c>
      <c r="D86" s="116">
        <v>130</v>
      </c>
      <c r="E86" s="120">
        <f t="shared" si="1"/>
        <v>15550165</v>
      </c>
      <c r="F86" s="119">
        <v>15535665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56" t="s">
        <v>248</v>
      </c>
      <c r="B87" s="157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76" t="s">
        <v>199</v>
      </c>
      <c r="B88" s="17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-286163.5099999998</v>
      </c>
    </row>
    <row r="89" spans="1:11" s="71" customFormat="1" ht="45.75" customHeight="1" thickBot="1">
      <c r="A89" s="176" t="s">
        <v>200</v>
      </c>
      <c r="B89" s="17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76" t="s">
        <v>201</v>
      </c>
      <c r="B90" s="176"/>
      <c r="C90" s="141">
        <v>150</v>
      </c>
      <c r="D90" s="140">
        <v>180</v>
      </c>
      <c r="E90" s="120">
        <f t="shared" si="1"/>
        <v>936163.5</v>
      </c>
      <c r="F90" s="120"/>
      <c r="G90" s="120">
        <f>737130.5+199033</f>
        <v>936163.5</v>
      </c>
      <c r="H90" s="120">
        <v>0</v>
      </c>
      <c r="I90" s="120"/>
      <c r="J90" s="120"/>
      <c r="K90" s="120"/>
    </row>
    <row r="91" spans="1:11" s="71" customFormat="1" ht="15.75" customHeight="1" thickBot="1">
      <c r="A91" s="156" t="s">
        <v>165</v>
      </c>
      <c r="B91" s="157"/>
      <c r="C91" s="138">
        <v>160</v>
      </c>
      <c r="D91" s="116">
        <v>180</v>
      </c>
      <c r="E91" s="120">
        <f t="shared" si="1"/>
        <v>4656.15</v>
      </c>
      <c r="F91" s="119"/>
      <c r="G91" s="119"/>
      <c r="H91" s="119"/>
      <c r="I91" s="119"/>
      <c r="J91" s="120">
        <f>3143.78+1512.37</f>
        <v>4656.15</v>
      </c>
      <c r="K91" s="119"/>
    </row>
    <row r="92" spans="1:11" s="71" customFormat="1" ht="17.25" customHeight="1" thickBot="1">
      <c r="A92" s="156" t="s">
        <v>166</v>
      </c>
      <c r="B92" s="157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209" t="s">
        <v>167</v>
      </c>
      <c r="B93" s="210"/>
      <c r="C93" s="142">
        <v>200</v>
      </c>
      <c r="D93" s="143" t="s">
        <v>163</v>
      </c>
      <c r="E93" s="144">
        <f t="shared" si="1"/>
        <v>16777148.16</v>
      </c>
      <c r="F93" s="145">
        <f aca="true" t="shared" si="2" ref="F93:K93">F94+F97+F98+F102+F103+F104</f>
        <v>15801629.120000001</v>
      </c>
      <c r="G93" s="145">
        <f t="shared" si="2"/>
        <v>936163.5</v>
      </c>
      <c r="H93" s="145">
        <f t="shared" si="2"/>
        <v>0</v>
      </c>
      <c r="I93" s="145">
        <f t="shared" si="2"/>
        <v>0</v>
      </c>
      <c r="J93" s="145">
        <f t="shared" si="2"/>
        <v>39355.54</v>
      </c>
      <c r="K93" s="145">
        <f t="shared" si="2"/>
        <v>0</v>
      </c>
    </row>
    <row r="94" spans="1:11" s="71" customFormat="1" ht="16.5" customHeight="1" thickBot="1">
      <c r="A94" s="156" t="s">
        <v>168</v>
      </c>
      <c r="B94" s="157"/>
      <c r="C94" s="138">
        <v>210</v>
      </c>
      <c r="D94" s="116">
        <v>110</v>
      </c>
      <c r="E94" s="120">
        <f t="shared" si="1"/>
        <v>12136472.78</v>
      </c>
      <c r="F94" s="119">
        <f>F95+F96+1600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56" t="s">
        <v>262</v>
      </c>
      <c r="B95" s="157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56" t="s">
        <v>263</v>
      </c>
      <c r="B96" s="157"/>
      <c r="C96" s="138">
        <v>211</v>
      </c>
      <c r="D96" s="116">
        <v>119</v>
      </c>
      <c r="E96" s="120">
        <f t="shared" si="1"/>
        <v>2783613.2</v>
      </c>
      <c r="F96" s="119">
        <v>2782884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56" t="s">
        <v>169</v>
      </c>
      <c r="B97" s="157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56" t="s">
        <v>170</v>
      </c>
      <c r="B98" s="157"/>
      <c r="C98" s="138">
        <v>230</v>
      </c>
      <c r="D98" s="116">
        <v>0</v>
      </c>
      <c r="E98" s="120">
        <f t="shared" si="1"/>
        <v>225285.37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1512.37</v>
      </c>
      <c r="K98" s="119">
        <f>K99+K100+K101</f>
        <v>0</v>
      </c>
    </row>
    <row r="99" spans="1:11" s="71" customFormat="1" ht="1.5" customHeight="1" hidden="1" thickBot="1">
      <c r="A99" s="156" t="s">
        <v>249</v>
      </c>
      <c r="B99" s="157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hidden="1" thickBot="1">
      <c r="A100" s="156" t="s">
        <v>259</v>
      </c>
      <c r="B100" s="157"/>
      <c r="C100" s="138">
        <v>230</v>
      </c>
      <c r="D100" s="116">
        <v>852</v>
      </c>
      <c r="E100" s="120">
        <f t="shared" si="1"/>
        <v>1512.37</v>
      </c>
      <c r="F100" s="119"/>
      <c r="G100" s="119"/>
      <c r="H100" s="119"/>
      <c r="I100" s="119"/>
      <c r="J100" s="119">
        <v>1512.37</v>
      </c>
      <c r="K100" s="119"/>
    </row>
    <row r="101" spans="1:11" s="71" customFormat="1" ht="15.75" customHeight="1" hidden="1" thickBot="1">
      <c r="A101" s="156" t="s">
        <v>250</v>
      </c>
      <c r="B101" s="157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56" t="s">
        <v>202</v>
      </c>
      <c r="B102" s="157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56" t="s">
        <v>203</v>
      </c>
      <c r="B103" s="157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" customHeight="1" thickBot="1">
      <c r="A104" s="156" t="s">
        <v>171</v>
      </c>
      <c r="B104" s="157"/>
      <c r="C104" s="138">
        <v>260</v>
      </c>
      <c r="D104" s="116">
        <v>0</v>
      </c>
      <c r="E104" s="120">
        <f t="shared" si="1"/>
        <v>4399390.01</v>
      </c>
      <c r="F104" s="119">
        <v>3578527.12</v>
      </c>
      <c r="G104" s="119">
        <f>SUM(G105:G107)</f>
        <v>786163.5</v>
      </c>
      <c r="H104" s="119">
        <f>SUM(H105:H107)</f>
        <v>0</v>
      </c>
      <c r="I104" s="119">
        <f>SUM(I105:I107)</f>
        <v>0</v>
      </c>
      <c r="J104" s="119">
        <f>SUM(J105:J107)</f>
        <v>34699.39</v>
      </c>
      <c r="K104" s="119">
        <f>SUM(K105:K107)</f>
        <v>0</v>
      </c>
    </row>
    <row r="105" spans="1:11" s="71" customFormat="1" ht="15.75" customHeight="1" hidden="1" thickBot="1">
      <c r="A105" s="156" t="s">
        <v>264</v>
      </c>
      <c r="B105" s="157"/>
      <c r="C105" s="138">
        <v>260</v>
      </c>
      <c r="D105" s="116">
        <v>243</v>
      </c>
      <c r="E105" s="120">
        <f t="shared" si="1"/>
        <v>304366</v>
      </c>
      <c r="F105" s="119"/>
      <c r="G105" s="119">
        <f>300000+4366</f>
        <v>304366</v>
      </c>
      <c r="H105" s="119"/>
      <c r="I105" s="119"/>
      <c r="J105" s="119"/>
      <c r="K105" s="119"/>
    </row>
    <row r="106" spans="1:11" s="71" customFormat="1" ht="19.5" customHeight="1" hidden="1" thickBot="1">
      <c r="A106" s="156" t="s">
        <v>264</v>
      </c>
      <c r="B106" s="157"/>
      <c r="C106" s="138">
        <v>260</v>
      </c>
      <c r="D106" s="116">
        <v>244</v>
      </c>
      <c r="E106" s="120">
        <f t="shared" si="1"/>
        <v>4095024.0100000002</v>
      </c>
      <c r="F106" s="119">
        <v>3578527.12</v>
      </c>
      <c r="G106" s="119">
        <f>282764.5+199033</f>
        <v>481797.5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56" t="s">
        <v>264</v>
      </c>
      <c r="B107" s="157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207" t="s">
        <v>172</v>
      </c>
      <c r="B108" s="208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56" t="s">
        <v>173</v>
      </c>
      <c r="B109" s="157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56" t="s">
        <v>174</v>
      </c>
      <c r="B110" s="157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207" t="s">
        <v>175</v>
      </c>
      <c r="B111" s="208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56" t="s">
        <v>176</v>
      </c>
      <c r="B112" s="157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56" t="s">
        <v>177</v>
      </c>
      <c r="B113" s="157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56" t="s">
        <v>204</v>
      </c>
      <c r="B114" s="157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56" t="s">
        <v>179</v>
      </c>
      <c r="B115" s="157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0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211" t="s">
        <v>143</v>
      </c>
      <c r="B118" s="211"/>
      <c r="C118" s="177" t="s">
        <v>186</v>
      </c>
      <c r="D118" s="161" t="s">
        <v>239</v>
      </c>
      <c r="E118" s="194" t="s">
        <v>181</v>
      </c>
      <c r="F118" s="195"/>
      <c r="G118" s="195"/>
      <c r="H118" s="195"/>
      <c r="I118" s="195"/>
      <c r="J118" s="195"/>
      <c r="K118" s="195"/>
      <c r="L118" s="195"/>
      <c r="M118" s="196"/>
    </row>
    <row r="119" spans="1:13" s="71" customFormat="1" ht="12" thickBot="1">
      <c r="A119" s="211"/>
      <c r="B119" s="211"/>
      <c r="C119" s="178"/>
      <c r="D119" s="193"/>
      <c r="E119" s="200" t="s">
        <v>182</v>
      </c>
      <c r="F119" s="213"/>
      <c r="G119" s="201"/>
      <c r="H119" s="197" t="s">
        <v>160</v>
      </c>
      <c r="I119" s="198"/>
      <c r="J119" s="198"/>
      <c r="K119" s="198"/>
      <c r="L119" s="198"/>
      <c r="M119" s="199"/>
    </row>
    <row r="120" spans="1:13" s="71" customFormat="1" ht="56.25" customHeight="1" thickBot="1">
      <c r="A120" s="211"/>
      <c r="B120" s="211"/>
      <c r="C120" s="178"/>
      <c r="D120" s="193"/>
      <c r="E120" s="214"/>
      <c r="F120" s="215"/>
      <c r="G120" s="216"/>
      <c r="H120" s="220" t="s">
        <v>183</v>
      </c>
      <c r="I120" s="221"/>
      <c r="J120" s="222"/>
      <c r="K120" s="217" t="s">
        <v>240</v>
      </c>
      <c r="L120" s="218"/>
      <c r="M120" s="219"/>
    </row>
    <row r="121" spans="1:13" s="71" customFormat="1" ht="45.75" thickBot="1">
      <c r="A121" s="211"/>
      <c r="B121" s="211"/>
      <c r="C121" s="179"/>
      <c r="D121" s="162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211">
        <v>1</v>
      </c>
      <c r="B122" s="211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76" t="s">
        <v>184</v>
      </c>
      <c r="B123" s="176"/>
      <c r="C123" s="111">
        <v>1</v>
      </c>
      <c r="D123" s="96" t="s">
        <v>163</v>
      </c>
      <c r="E123" s="119">
        <f>E104</f>
        <v>4399390.01</v>
      </c>
      <c r="F123" s="119">
        <f>SUM(F124:F127)</f>
        <v>2153306</v>
      </c>
      <c r="G123" s="119">
        <f>SUM(G124:G127)</f>
        <v>1949194</v>
      </c>
      <c r="H123" s="119">
        <f>H124+H125</f>
        <v>4399390.01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76" t="s">
        <v>241</v>
      </c>
      <c r="B124" s="176"/>
      <c r="C124" s="112">
        <v>1001</v>
      </c>
      <c r="D124" s="97" t="s">
        <v>163</v>
      </c>
      <c r="E124" s="120">
        <f>478120.03+12362.5</f>
        <v>490482.53</v>
      </c>
      <c r="F124" s="120">
        <v>370000</v>
      </c>
      <c r="G124" s="120">
        <v>370000</v>
      </c>
      <c r="H124" s="120">
        <f>E124</f>
        <v>490482.53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76" t="s">
        <v>242</v>
      </c>
      <c r="B125" s="176"/>
      <c r="C125" s="98">
        <v>2001</v>
      </c>
      <c r="D125" s="98">
        <v>2018</v>
      </c>
      <c r="E125" s="121">
        <f>E123-E124</f>
        <v>3908907.4799999995</v>
      </c>
      <c r="F125" s="121"/>
      <c r="G125" s="121"/>
      <c r="H125" s="121">
        <f>E125</f>
        <v>3908907.4799999995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76" t="s">
        <v>242</v>
      </c>
      <c r="B126" s="17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76" t="s">
        <v>242</v>
      </c>
      <c r="B127" s="17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91" t="s">
        <v>185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ht="12" thickBot="1"/>
    <row r="132" spans="1:5" ht="33" customHeight="1" thickBot="1">
      <c r="A132" s="211" t="s">
        <v>143</v>
      </c>
      <c r="B132" s="211"/>
      <c r="C132" s="94" t="s">
        <v>186</v>
      </c>
      <c r="D132" s="211" t="s">
        <v>243</v>
      </c>
      <c r="E132" s="211"/>
    </row>
    <row r="133" spans="1:5" ht="12" thickBot="1">
      <c r="A133" s="211">
        <v>1</v>
      </c>
      <c r="B133" s="211"/>
      <c r="C133" s="99">
        <v>2</v>
      </c>
      <c r="D133" s="229">
        <v>3</v>
      </c>
      <c r="E133" s="229"/>
    </row>
    <row r="134" spans="1:5" ht="13.5" customHeight="1" thickBot="1">
      <c r="A134" s="176" t="s">
        <v>187</v>
      </c>
      <c r="B134" s="176"/>
      <c r="C134" s="100">
        <v>10</v>
      </c>
      <c r="D134" s="230"/>
      <c r="E134" s="230"/>
    </row>
    <row r="135" spans="1:5" ht="13.5" customHeight="1">
      <c r="A135" s="176" t="s">
        <v>179</v>
      </c>
      <c r="B135" s="176"/>
      <c r="C135" s="101">
        <v>20</v>
      </c>
      <c r="D135" s="230"/>
      <c r="E135" s="230"/>
    </row>
    <row r="136" spans="1:5" ht="13.5" customHeight="1">
      <c r="A136" s="176" t="s">
        <v>188</v>
      </c>
      <c r="B136" s="176"/>
      <c r="C136" s="102">
        <v>30</v>
      </c>
      <c r="D136" s="230"/>
      <c r="E136" s="230"/>
    </row>
    <row r="137" spans="1:5" ht="13.5" customHeight="1">
      <c r="A137" s="176" t="s">
        <v>189</v>
      </c>
      <c r="B137" s="176"/>
      <c r="C137" s="102">
        <v>40</v>
      </c>
      <c r="D137" s="230"/>
      <c r="E137" s="230"/>
    </row>
    <row r="139" spans="1:13" ht="15.75">
      <c r="A139" s="191" t="s">
        <v>190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1" spans="1:5" ht="19.5" customHeight="1">
      <c r="A141" s="211" t="s">
        <v>143</v>
      </c>
      <c r="B141" s="211"/>
      <c r="C141" s="211"/>
      <c r="D141" s="95" t="s">
        <v>186</v>
      </c>
      <c r="E141" s="95" t="s">
        <v>191</v>
      </c>
    </row>
    <row r="142" spans="1:5" ht="11.25">
      <c r="A142" s="211">
        <v>1</v>
      </c>
      <c r="B142" s="211"/>
      <c r="C142" s="211"/>
      <c r="D142" s="95">
        <v>2</v>
      </c>
      <c r="E142" s="95">
        <v>3</v>
      </c>
    </row>
    <row r="143" spans="1:5" ht="11.25">
      <c r="A143" s="224" t="s">
        <v>192</v>
      </c>
      <c r="B143" s="224"/>
      <c r="C143" s="224"/>
      <c r="D143" s="98">
        <v>10</v>
      </c>
      <c r="E143" s="93"/>
    </row>
    <row r="144" spans="1:5" ht="33.75" customHeight="1">
      <c r="A144" s="224" t="s">
        <v>244</v>
      </c>
      <c r="B144" s="224"/>
      <c r="C144" s="224"/>
      <c r="D144" s="98">
        <v>20</v>
      </c>
      <c r="E144" s="93"/>
    </row>
    <row r="145" spans="1:5" ht="21.75" customHeight="1">
      <c r="A145" s="224" t="s">
        <v>193</v>
      </c>
      <c r="B145" s="224"/>
      <c r="C145" s="224"/>
      <c r="D145" s="98">
        <v>30</v>
      </c>
      <c r="E145" s="126"/>
    </row>
    <row r="148" spans="1:14" ht="14.25" customHeight="1">
      <c r="A148" s="231" t="s">
        <v>280</v>
      </c>
      <c r="B148" s="231"/>
      <c r="C148" s="106"/>
      <c r="D148" s="106"/>
      <c r="E148" s="108"/>
      <c r="F148" s="65" t="s">
        <v>281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228" t="s">
        <v>137</v>
      </c>
      <c r="D149" s="228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231" t="s">
        <v>257</v>
      </c>
      <c r="B150" s="231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228" t="s">
        <v>137</v>
      </c>
      <c r="D151" s="228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232" t="s">
        <v>256</v>
      </c>
      <c r="B152" s="232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228" t="s">
        <v>137</v>
      </c>
      <c r="D153" s="228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  <mergeCell ref="A148:B148"/>
    <mergeCell ref="A150:B150"/>
    <mergeCell ref="A152:B152"/>
    <mergeCell ref="A143:C143"/>
    <mergeCell ref="A144:C144"/>
    <mergeCell ref="A145:C145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99:B99"/>
    <mergeCell ref="A107:B107"/>
    <mergeCell ref="A108:B108"/>
    <mergeCell ref="A92:B92"/>
    <mergeCell ref="A93:B93"/>
    <mergeCell ref="A94:B94"/>
    <mergeCell ref="A96:B96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Labinsk26</cp:lastModifiedBy>
  <cp:lastPrinted>2018-04-28T07:29:11Z</cp:lastPrinted>
  <dcterms:created xsi:type="dcterms:W3CDTF">2006-09-28T05:33:49Z</dcterms:created>
  <dcterms:modified xsi:type="dcterms:W3CDTF">2018-07-11T05:22:49Z</dcterms:modified>
  <cp:category/>
  <cp:version/>
  <cp:contentType/>
  <cp:contentStatus/>
</cp:coreProperties>
</file>